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січ" sheetId="1" r:id="rId1"/>
    <sheet name="лют" sheetId="2" r:id="rId2"/>
    <sheet name="бер" sheetId="3" r:id="rId3"/>
  </sheets>
  <definedNames>
    <definedName name="_xlnm.Print_Area" localSheetId="2">'бер'!$A$1:$AG$99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<sst xmlns="http://schemas.openxmlformats.org/spreadsheetml/2006/main" count="312" uniqueCount="57">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</sst>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48" sqref="AE4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85190.9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4014.5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159332.09999999998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128102.6</v>
      </c>
      <c r="AG9" s="50">
        <f>AG10+AG15+AG24+AG33+AG47+AG52+AG54+AG61+AG62+AG71+AG72+AG76+AG88+AG81+AG83+AG82+AG69+AG89+AG91+AG90+AG70+AG40+AG92</f>
        <v>91503.60000000002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4647.3</v>
      </c>
      <c r="AG10" s="27">
        <f>B10+C10-AF10</f>
        <v>24025.000000000004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/>
      <c r="P11" s="22"/>
      <c r="Q11" s="22">
        <v>20.2</v>
      </c>
      <c r="R11" s="22"/>
      <c r="S11" s="26"/>
      <c r="T11" s="26"/>
      <c r="U11" s="26">
        <v>321.2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3199.4999999999995</v>
      </c>
      <c r="AG11" s="27">
        <f>B11+C11-AF11</f>
        <v>22598.199999999997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53.4</v>
      </c>
      <c r="H12" s="22"/>
      <c r="I12" s="22"/>
      <c r="J12" s="26"/>
      <c r="K12" s="22"/>
      <c r="L12" s="22"/>
      <c r="M12" s="22">
        <v>3.5</v>
      </c>
      <c r="N12" s="22">
        <v>1.4</v>
      </c>
      <c r="O12" s="27">
        <v>2.8</v>
      </c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908.5999999999999</v>
      </c>
      <c r="AG12" s="27">
        <f>B12+C12-AF12</f>
        <v>226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175.70000000000002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539.2</v>
      </c>
      <c r="AG14" s="27">
        <f>AG10-AG11-AG12-AG13</f>
        <v>1200.8000000000065</v>
      </c>
    </row>
    <row r="15" spans="1:33" ht="15" customHeight="1">
      <c r="A15" s="4" t="s">
        <v>6</v>
      </c>
      <c r="B15" s="22">
        <f>54365.5-207.4</f>
        <v>54158.1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55613.8</v>
      </c>
      <c r="AG15" s="27">
        <f aca="true" t="shared" si="3" ref="AG15:AG31">B15+C15-AF15</f>
        <v>20964.699999999997</v>
      </c>
    </row>
    <row r="16" spans="1:34" s="70" customFormat="1" ht="15" customHeight="1">
      <c r="A16" s="65" t="s">
        <v>38</v>
      </c>
      <c r="B16" s="66">
        <v>18736.8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2886.2999999999993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3299.4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2822.9</v>
      </c>
      <c r="AG19" s="27">
        <f t="shared" si="3"/>
        <v>1515.7999999999997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14981.800000000001</v>
      </c>
      <c r="AG20" s="27">
        <f t="shared" si="3"/>
        <v>12884.9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1102.7</v>
      </c>
      <c r="AG21" s="27">
        <f t="shared" si="3"/>
        <v>306.79999999999995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1356.3000000000015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939.9000000000033</v>
      </c>
      <c r="AG23" s="27">
        <f t="shared" si="3"/>
        <v>1585.0999999999985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34162.8</v>
      </c>
      <c r="AG24" s="27">
        <f t="shared" si="3"/>
        <v>10389.999999999993</v>
      </c>
    </row>
    <row r="25" spans="1:34" s="70" customFormat="1" ht="15" customHeight="1">
      <c r="A25" s="65" t="s">
        <v>39</v>
      </c>
      <c r="B25" s="66">
        <f>19856.7+1256</f>
        <v>21112.7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19535.399999999998</v>
      </c>
      <c r="AG25" s="71">
        <f t="shared" si="3"/>
        <v>6377.900000000005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34162.8</v>
      </c>
      <c r="AG32" s="27">
        <f>AG24</f>
        <v>10389.999999999993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146.29999999999998</v>
      </c>
      <c r="AG33" s="27">
        <f aca="true" t="shared" si="6" ref="AG33:AG38">B33+C33-AF33</f>
        <v>600.8000000000001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67.3</v>
      </c>
      <c r="AG34" s="27">
        <f t="shared" si="6"/>
        <v>245.7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208.7000000000001</v>
      </c>
    </row>
    <row r="40" spans="1:33" ht="15" customHeight="1">
      <c r="A40" s="4" t="s">
        <v>29</v>
      </c>
      <c r="B40" s="22">
        <v>1005.4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461.09999999999997</v>
      </c>
      <c r="AG40" s="27">
        <f aca="true" t="shared" si="8" ref="AG40:AG45">B40+C40-AF40</f>
        <v>782.6000000000001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284.8</v>
      </c>
      <c r="AG41" s="27">
        <f t="shared" si="8"/>
        <v>636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149.39999999999998</v>
      </c>
      <c r="AG44" s="27">
        <f t="shared" si="8"/>
        <v>116.20000000000005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28.39999999999995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21.299999999999976</v>
      </c>
      <c r="AG46" s="27">
        <f>AG40-AG41-AG42-AG43-AG44-AG45</f>
        <v>24.200000000000074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1007.8000000000001</v>
      </c>
      <c r="AG47" s="27">
        <f>B47+C47-AF47</f>
        <v>1312.4999999999995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35.4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916.7</v>
      </c>
      <c r="AG49" s="27">
        <f>B49+C49-AF49</f>
        <v>1061.6999999999998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91.09999999999997</v>
      </c>
      <c r="AG51" s="27">
        <f>AG47-AG49-AG48</f>
        <v>215.39999999999972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4282.200000000001</v>
      </c>
      <c r="AG52" s="27">
        <f aca="true" t="shared" si="12" ref="AG52:AG59">B52+C52-AF52</f>
        <v>4409.299999999999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4962+207.4</f>
        <v>5169.4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3102.2000000000003</v>
      </c>
      <c r="AG54" s="22">
        <f t="shared" si="12"/>
        <v>3358.2999999999997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2065.1</v>
      </c>
      <c r="AG55" s="22">
        <f t="shared" si="12"/>
        <v>2008.5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33.7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411.69999999999993</v>
      </c>
      <c r="AG57" s="22">
        <f t="shared" si="12"/>
        <v>478.6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780.9999999999998</v>
      </c>
      <c r="C60" s="22">
        <f t="shared" si="13"/>
        <v>710.4999999999999</v>
      </c>
      <c r="D60" s="22">
        <f t="shared" si="13"/>
        <v>0</v>
      </c>
      <c r="E60" s="22">
        <f t="shared" si="13"/>
        <v>114.8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620.3000000000004</v>
      </c>
      <c r="AG60" s="22">
        <f>AG54-AG55-AG57-AG59-AG56-AG58</f>
        <v>871.1999999999997</v>
      </c>
    </row>
    <row r="61" spans="1:33" ht="15" customHeight="1">
      <c r="A61" s="4" t="s">
        <v>10</v>
      </c>
      <c r="B61" s="22">
        <f>152.4+6.6+16.4</f>
        <v>175.4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162.6</v>
      </c>
      <c r="AG61" s="22">
        <f aca="true" t="shared" si="15" ref="AG61:AG67">B61+C61-AF61</f>
        <v>95.79999999999998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1206.6999999999998</v>
      </c>
      <c r="AG62" s="22">
        <f t="shared" si="15"/>
        <v>1790.8000000000002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403.1</v>
      </c>
      <c r="AG63" s="22">
        <f t="shared" si="15"/>
        <v>835.1999999999999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83.9</v>
      </c>
      <c r="AG65" s="22">
        <f t="shared" si="15"/>
        <v>83.5</v>
      </c>
      <c r="AH65" s="6"/>
    </row>
    <row r="66" spans="1:33" ht="15.75">
      <c r="A66" s="3" t="s">
        <v>2</v>
      </c>
      <c r="B66" s="22">
        <v>167.1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1018.3999999999999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545.6999999999999</v>
      </c>
      <c r="AG68" s="22">
        <f>AG62-AG63-AG66-AG67-AG65-AG64</f>
        <v>683.2000000000003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657.7</v>
      </c>
      <c r="AG71" s="30">
        <f t="shared" si="17"/>
        <v>557.0999999999999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</f>
        <v>1306.8000000000002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970.9</v>
      </c>
      <c r="AG72" s="30">
        <f t="shared" si="17"/>
        <v>2236.8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128.8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136.10000000000002</v>
      </c>
    </row>
    <row r="77" spans="1:33" s="11" customFormat="1" ht="15.75">
      <c r="A77" s="3" t="s">
        <v>5</v>
      </c>
      <c r="B77" s="22">
        <v>88.8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0.3999999999999915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6.2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8.7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5950-1000-281.4</f>
        <v>4668.6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958.9</v>
      </c>
      <c r="AG89" s="22">
        <f t="shared" si="17"/>
        <v>7847.200000000001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14942.900000000001</v>
      </c>
      <c r="AG92" s="22">
        <f t="shared" si="17"/>
        <v>8770.8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159332.09999999998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128102.6</v>
      </c>
      <c r="AG94" s="58">
        <f>AG10+AG15+AG24+AG33+AG47+AG52+AG54+AG61+AG62+AG69+AG71+AG72+AG76+AG81+AG82+AG83+AG88+AG89+AG90+AG91+AG70+AG40+AG92</f>
        <v>91503.60000000002</v>
      </c>
    </row>
    <row r="95" spans="1:33" ht="15.75">
      <c r="A95" s="3" t="s">
        <v>5</v>
      </c>
      <c r="B95" s="22">
        <f aca="true" t="shared" si="19" ref="B95:AD95">B11+B17+B26+B34+B55+B63+B73+B41+B77+B48</f>
        <v>55239.59999999999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0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41897.2</v>
      </c>
      <c r="AG95" s="27">
        <f>B95+C95-AF95</f>
        <v>31024.699999999997</v>
      </c>
    </row>
    <row r="96" spans="1:33" ht="15.75">
      <c r="A96" s="3" t="s">
        <v>2</v>
      </c>
      <c r="B96" s="22">
        <f aca="true" t="shared" si="20" ref="B96:AD96">B12+B20+B29+B36+B57+B66+B44+B80+B74+B53</f>
        <v>14721.000000000004</v>
      </c>
      <c r="C96" s="22">
        <f t="shared" si="20"/>
        <v>18600.699999999997</v>
      </c>
      <c r="D96" s="22">
        <f t="shared" si="20"/>
        <v>0.4</v>
      </c>
      <c r="E96" s="22">
        <f t="shared" si="20"/>
        <v>1151.8999999999999</v>
      </c>
      <c r="F96" s="22">
        <f t="shared" si="20"/>
        <v>3238.9000000000005</v>
      </c>
      <c r="G96" s="22">
        <f t="shared" si="20"/>
        <v>2408.6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441.8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18094.9</v>
      </c>
      <c r="AG96" s="27">
        <f>B96+C96-AF96</f>
        <v>15226.799999999996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3382.6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2912.3999999999996</v>
      </c>
      <c r="AG98" s="27">
        <f>B98+C98-AF98</f>
        <v>1604.7000000000007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2070.8999999999996</v>
      </c>
      <c r="AG99" s="27">
        <f>B99+C99-AF99</f>
        <v>1463.4</v>
      </c>
    </row>
    <row r="100" spans="1:33" ht="12.75">
      <c r="A100" s="1" t="s">
        <v>35</v>
      </c>
      <c r="B100" s="2">
        <f aca="true" t="shared" si="25" ref="B100:AD100">B94-B95-B96-B97-B98-B99</f>
        <v>83617.29999999999</v>
      </c>
      <c r="C100" s="2">
        <f t="shared" si="25"/>
        <v>21669.20000000002</v>
      </c>
      <c r="D100" s="2">
        <f t="shared" si="25"/>
        <v>3</v>
      </c>
      <c r="E100" s="2">
        <f t="shared" si="25"/>
        <v>3472.7000000000003</v>
      </c>
      <c r="F100" s="2">
        <f t="shared" si="25"/>
        <v>771.599999999999</v>
      </c>
      <c r="G100" s="2">
        <f t="shared" si="25"/>
        <v>767.2000000000005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63110.09999999999</v>
      </c>
      <c r="AG100" s="2">
        <f>AG94-AG95-AG96-AG97-AG98-AG99</f>
        <v>42176.40000000003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2017-03-27T12:17:32Z</cp:lastPrinted>
  <dcterms:created xsi:type="dcterms:W3CDTF">2002-11-05T08:53:00Z</dcterms:created>
  <dcterms:modified xsi:type="dcterms:W3CDTF">2017-03-28T05:04:40Z</dcterms:modified>
  <cp:category/>
  <cp:version/>
  <cp:contentType/>
  <cp:contentStatus/>
</cp:coreProperties>
</file>